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AE12" i="1" l="1"/>
  <c r="AD12" i="1"/>
  <c r="AC12" i="1"/>
  <c r="AB12" i="1"/>
  <c r="AA12" i="1"/>
  <c r="Z12" i="1"/>
  <c r="Y12" i="1"/>
  <c r="X12" i="1"/>
  <c r="W12" i="1"/>
  <c r="V12" i="1"/>
  <c r="U12" i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O16" i="1"/>
  <c r="O19" i="1" s="1"/>
  <c r="I16" i="1" l="1"/>
  <c r="I19" i="1" s="1"/>
  <c r="N19" i="1" s="1"/>
  <c r="D13" i="1"/>
  <c r="H19" i="1"/>
  <c r="G19" i="1"/>
  <c r="M17" i="1"/>
  <c r="L17" i="1"/>
  <c r="N12" i="1"/>
  <c r="N16" i="1" s="1"/>
  <c r="K17" i="1"/>
  <c r="E19" i="1"/>
  <c r="L16" i="1"/>
  <c r="F19" i="1"/>
  <c r="K16" i="1"/>
  <c r="M16" i="1" l="1"/>
  <c r="M19" i="1"/>
  <c r="K19" i="1"/>
  <c r="L19" i="1"/>
</calcChain>
</file>

<file path=xl/sharedStrings.xml><?xml version="1.0" encoding="utf-8"?>
<sst xmlns="http://schemas.openxmlformats.org/spreadsheetml/2006/main" count="127" uniqueCount="88">
  <si>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</si>
  <si>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</si>
  <si>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</si>
  <si>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</si>
  <si>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</si>
  <si>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</si>
  <si>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</si>
  <si>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</si>
  <si>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</si>
  <si>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</si>
  <si>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</si>
  <si>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</si>
  <si>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</si>
  <si>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</si>
  <si>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</si>
  <si>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</si>
  <si>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</si>
  <si>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</si>
  <si>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</si>
  <si>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</si>
  <si>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</si>
  <si>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</si>
  <si>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</si>
  <si>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</si>
  <si>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</si>
  <si>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</si>
  <si>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</si>
  <si>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</si>
  <si>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</si>
  <si>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</si>
  <si>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</si>
  <si>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</si>
  <si>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</si>
  <si>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</si>
  <si>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</si>
  <si>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</si>
  <si>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</si>
  <si>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</si>
  <si>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ENSIMMÄISET</t>
  </si>
  <si>
    <t>Virkiä  2</t>
  </si>
  <si>
    <t>Virkiä</t>
  </si>
  <si>
    <t>1.  ottelu</t>
  </si>
  <si>
    <t>play off</t>
  </si>
  <si>
    <t>KL - %</t>
  </si>
  <si>
    <t>Seurat</t>
  </si>
  <si>
    <t>Virkiä = Lapuan Virkiä  (1907),  kasvattajaseura</t>
  </si>
  <si>
    <t>ykköspesis</t>
  </si>
  <si>
    <t>Saara Tiitu</t>
  </si>
  <si>
    <t>9.5.1995  Lapua</t>
  </si>
  <si>
    <t>SMJ</t>
  </si>
  <si>
    <t>SMJ = Seinäjoen Maila-Jussit  (1932)</t>
  </si>
  <si>
    <t>10.05. 2015  Virkiä - Lapua  2-1  (1-3, 7-3, 1-0)</t>
  </si>
  <si>
    <t xml:space="preserve">  20 v   0 kk   1 pv</t>
  </si>
  <si>
    <t>9.  ottelu</t>
  </si>
  <si>
    <t>14.06. 2015  Virkiä - KeKi  1-0  (2-2, 8-3)</t>
  </si>
  <si>
    <t xml:space="preserve">  20 v   1 kk   5 pv</t>
  </si>
  <si>
    <t>23.  ottelu</t>
  </si>
  <si>
    <t>08.08. 2015  Virkiä - ViPa  2-0  (5-1, 13-3)</t>
  </si>
  <si>
    <t xml:space="preserve">  20 v   2 kk 30 pv</t>
  </si>
  <si>
    <t>1.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</si>
  <si>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</si>
  <si>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</si>
  <si>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</si>
  <si>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</si>
  <si>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</si>
  <si>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</si>
  <si>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</si>
  <si>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</si>
  <si>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</si>
  <si>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</si>
  <si>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</si>
  <si>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</si>
  <si>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</si>
  <si>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</si>
  <si>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</si>
  <si>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19.07. 2014  Seinäjoki</t>
  </si>
  <si>
    <t>s</t>
  </si>
  <si>
    <t>I p</t>
  </si>
  <si>
    <t>Sami Österlund</t>
  </si>
  <si>
    <t>LaVe = Lappajärven Veikot  (1911)</t>
  </si>
  <si>
    <t>LaVe</t>
  </si>
  <si>
    <t>2.</t>
  </si>
  <si>
    <t>3.</t>
  </si>
  <si>
    <t xml:space="preserve">  0-2  (3-11, 2-4)</t>
  </si>
  <si>
    <t>6/10</t>
  </si>
  <si>
    <t>0/1</t>
  </si>
  <si>
    <t>4/4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</si>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</sst>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165" fontId="2" fillId="10" borderId="8" xfId="1" applyNumberFormat="1" applyFont="1" applyFill="1" applyBorder="1" applyAlignment="1"/>
    <xf numFmtId="0" fontId="2" fillId="10" borderId="7" xfId="0" applyFont="1" applyFill="1" applyBorder="1" applyAlignment="1">
      <alignment horizontal="left"/>
    </xf>
    <xf numFmtId="49" fontId="2" fillId="10" borderId="7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0" fontId="2" fillId="10" borderId="1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1" fontId="2" fillId="10" borderId="15" xfId="0" applyNumberFormat="1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165" fontId="2" fillId="10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0.855468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7.42578125" style="26" customWidth="1"/>
    <col min="33" max="33" width="39.140625" style="26" customWidth="1"/>
    <col min="34" max="16384" width="9.140625" style="26"/>
  </cols>
  <sheetData>
    <row r="1" spans="1:38" s="9" customFormat="1" ht="15" customHeight="1" x14ac:dyDescent="0.25">
      <c r="A1" s="1"/>
      <c r="B1" s="2" t="s">
        <v>47</v>
      </c>
      <c r="C1" s="2"/>
      <c r="D1" s="3"/>
      <c r="E1" s="82" t="s">
        <v>48</v>
      </c>
      <c r="F1" s="4"/>
      <c r="G1" s="4"/>
      <c r="H1" s="4"/>
      <c r="I1" s="3"/>
      <c r="J1" s="4"/>
      <c r="K1" s="4"/>
      <c r="L1" s="4"/>
      <c r="M1" s="3"/>
      <c r="N1" s="4"/>
      <c r="O1" s="4"/>
      <c r="P1" s="5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8"/>
      <c r="AI1" s="8"/>
      <c r="AJ1" s="8"/>
      <c r="AK1" s="8"/>
      <c r="AL1" s="7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0" t="s">
        <v>11</v>
      </c>
      <c r="J2" s="16"/>
      <c r="K2" s="14"/>
      <c r="L2" s="14"/>
      <c r="M2" s="14"/>
      <c r="N2" s="15"/>
      <c r="O2" s="18"/>
      <c r="P2" s="19" t="s">
        <v>18</v>
      </c>
      <c r="Q2" s="14"/>
      <c r="R2" s="14"/>
      <c r="S2" s="14"/>
      <c r="T2" s="20"/>
      <c r="U2" s="21" t="s">
        <v>19</v>
      </c>
      <c r="V2" s="14"/>
      <c r="W2" s="14"/>
      <c r="X2" s="14"/>
      <c r="Y2" s="15"/>
      <c r="Z2" s="21" t="s">
        <v>32</v>
      </c>
      <c r="AA2" s="14"/>
      <c r="AB2" s="14"/>
      <c r="AC2" s="19"/>
      <c r="AD2" s="14"/>
      <c r="AE2" s="15"/>
      <c r="AF2" s="22" t="s">
        <v>33</v>
      </c>
      <c r="AG2" s="23"/>
      <c r="AH2" s="24"/>
      <c r="AI2" s="24"/>
      <c r="AJ2" s="24"/>
      <c r="AK2" s="24"/>
      <c r="AL2" s="7"/>
    </row>
    <row r="3" spans="1:38" ht="15" customHeight="1" x14ac:dyDescent="0.2">
      <c r="A3" s="1"/>
      <c r="B3" s="17" t="s">
        <v>0</v>
      </c>
      <c r="C3" s="17" t="s">
        <v>12</v>
      </c>
      <c r="D3" s="22" t="s">
        <v>1</v>
      </c>
      <c r="E3" s="17" t="s">
        <v>4</v>
      </c>
      <c r="F3" s="17" t="s">
        <v>13</v>
      </c>
      <c r="G3" s="15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5"/>
      <c r="P3" s="17" t="s">
        <v>4</v>
      </c>
      <c r="Q3" s="17" t="s">
        <v>13</v>
      </c>
      <c r="R3" s="15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5" t="s">
        <v>14</v>
      </c>
      <c r="X3" s="17" t="s">
        <v>15</v>
      </c>
      <c r="Y3" s="17" t="s">
        <v>3</v>
      </c>
      <c r="Z3" s="17" t="s">
        <v>26</v>
      </c>
      <c r="AA3" s="17" t="s">
        <v>27</v>
      </c>
      <c r="AB3" s="15" t="s">
        <v>28</v>
      </c>
      <c r="AC3" s="15" t="s">
        <v>34</v>
      </c>
      <c r="AD3" s="16" t="s">
        <v>35</v>
      </c>
      <c r="AE3" s="17" t="s">
        <v>36</v>
      </c>
      <c r="AF3" s="22"/>
      <c r="AG3" s="23"/>
      <c r="AH3" s="24"/>
      <c r="AI3" s="24"/>
      <c r="AJ3" s="24"/>
      <c r="AK3" s="24"/>
      <c r="AL3" s="7"/>
    </row>
    <row r="4" spans="1:38" ht="15" customHeight="1" x14ac:dyDescent="0.2">
      <c r="A4" s="1"/>
      <c r="B4" s="27">
        <v>2012</v>
      </c>
      <c r="C4" s="27"/>
      <c r="D4" s="28" t="s">
        <v>49</v>
      </c>
      <c r="E4" s="27"/>
      <c r="F4" s="29" t="s">
        <v>37</v>
      </c>
      <c r="G4" s="27"/>
      <c r="H4" s="27"/>
      <c r="I4" s="27"/>
      <c r="J4" s="27"/>
      <c r="K4" s="27"/>
      <c r="L4" s="27"/>
      <c r="M4" s="27"/>
      <c r="N4" s="2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2"/>
      <c r="AG4" s="23"/>
      <c r="AH4" s="24"/>
      <c r="AI4" s="24"/>
      <c r="AJ4" s="24"/>
      <c r="AK4" s="24"/>
      <c r="AL4" s="7"/>
    </row>
    <row r="5" spans="1:38" ht="15" customHeight="1" x14ac:dyDescent="0.2">
      <c r="A5" s="1"/>
      <c r="B5" s="83">
        <v>2013</v>
      </c>
      <c r="C5" s="83"/>
      <c r="D5" s="84" t="s">
        <v>39</v>
      </c>
      <c r="E5" s="83"/>
      <c r="F5" s="85" t="s">
        <v>46</v>
      </c>
      <c r="G5" s="86"/>
      <c r="H5" s="87"/>
      <c r="I5" s="83"/>
      <c r="J5" s="83"/>
      <c r="K5" s="83"/>
      <c r="L5" s="83"/>
      <c r="M5" s="83"/>
      <c r="N5" s="83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2"/>
      <c r="AG5" s="23"/>
      <c r="AH5" s="24"/>
      <c r="AI5" s="24"/>
      <c r="AJ5" s="24"/>
      <c r="AK5" s="24"/>
      <c r="AL5" s="7"/>
    </row>
    <row r="6" spans="1:38" ht="15" customHeight="1" x14ac:dyDescent="0.2">
      <c r="A6" s="1"/>
      <c r="B6" s="83">
        <v>2014</v>
      </c>
      <c r="C6" s="83"/>
      <c r="D6" s="84" t="s">
        <v>39</v>
      </c>
      <c r="E6" s="83"/>
      <c r="F6" s="85" t="s">
        <v>46</v>
      </c>
      <c r="G6" s="86"/>
      <c r="H6" s="87"/>
      <c r="I6" s="83"/>
      <c r="J6" s="83"/>
      <c r="K6" s="83"/>
      <c r="L6" s="83"/>
      <c r="M6" s="83"/>
      <c r="N6" s="83"/>
      <c r="O6" s="25"/>
      <c r="P6" s="30"/>
      <c r="Q6" s="45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2"/>
      <c r="AG6" s="23"/>
      <c r="AH6" s="24"/>
      <c r="AI6" s="24"/>
      <c r="AJ6" s="24"/>
      <c r="AK6" s="24"/>
      <c r="AL6" s="7"/>
    </row>
    <row r="7" spans="1:38" ht="15" customHeight="1" x14ac:dyDescent="0.2">
      <c r="A7" s="1"/>
      <c r="B7" s="30">
        <v>2015</v>
      </c>
      <c r="C7" s="30" t="s">
        <v>59</v>
      </c>
      <c r="D7" s="32" t="s">
        <v>40</v>
      </c>
      <c r="E7" s="30">
        <v>24</v>
      </c>
      <c r="F7" s="30">
        <v>1</v>
      </c>
      <c r="G7" s="30">
        <v>2</v>
      </c>
      <c r="H7" s="30">
        <v>7</v>
      </c>
      <c r="I7" s="30">
        <v>41</v>
      </c>
      <c r="J7" s="30">
        <v>29</v>
      </c>
      <c r="K7" s="30">
        <v>5</v>
      </c>
      <c r="L7" s="30">
        <v>4</v>
      </c>
      <c r="M7" s="30">
        <v>3</v>
      </c>
      <c r="N7" s="33">
        <v>0.37959999999999999</v>
      </c>
      <c r="O7" s="88">
        <v>108</v>
      </c>
      <c r="P7" s="30">
        <v>10</v>
      </c>
      <c r="Q7" s="45">
        <v>0</v>
      </c>
      <c r="R7" s="30">
        <v>1</v>
      </c>
      <c r="S7" s="30">
        <v>3</v>
      </c>
      <c r="T7" s="30">
        <v>31</v>
      </c>
      <c r="U7" s="31"/>
      <c r="V7" s="31"/>
      <c r="W7" s="31"/>
      <c r="X7" s="31"/>
      <c r="Y7" s="31"/>
      <c r="Z7" s="30"/>
      <c r="AA7" s="30"/>
      <c r="AB7" s="30"/>
      <c r="AC7" s="30">
        <v>1</v>
      </c>
      <c r="AD7" s="30"/>
      <c r="AE7" s="30"/>
      <c r="AF7" s="22" t="s">
        <v>42</v>
      </c>
      <c r="AG7" s="23"/>
      <c r="AH7" s="24"/>
      <c r="AI7" s="24"/>
      <c r="AJ7" s="24"/>
      <c r="AK7" s="24"/>
      <c r="AL7" s="7"/>
    </row>
    <row r="8" spans="1:38" ht="15" customHeight="1" x14ac:dyDescent="0.2">
      <c r="A8" s="1"/>
      <c r="B8" s="83">
        <v>2016</v>
      </c>
      <c r="C8" s="83"/>
      <c r="D8" s="84" t="s">
        <v>80</v>
      </c>
      <c r="E8" s="83"/>
      <c r="F8" s="85" t="s">
        <v>46</v>
      </c>
      <c r="G8" s="86"/>
      <c r="H8" s="87"/>
      <c r="I8" s="83"/>
      <c r="J8" s="83"/>
      <c r="K8" s="83"/>
      <c r="L8" s="83"/>
      <c r="M8" s="83"/>
      <c r="N8" s="83"/>
      <c r="O8" s="25">
        <v>0</v>
      </c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2"/>
      <c r="AG8" s="23"/>
      <c r="AH8" s="24"/>
      <c r="AI8" s="24"/>
      <c r="AJ8" s="24"/>
      <c r="AK8" s="24"/>
      <c r="AL8" s="7"/>
    </row>
    <row r="9" spans="1:38" ht="15" customHeight="1" x14ac:dyDescent="0.2">
      <c r="A9" s="1"/>
      <c r="B9" s="30">
        <v>2016</v>
      </c>
      <c r="C9" s="30" t="s">
        <v>81</v>
      </c>
      <c r="D9" s="32" t="s">
        <v>40</v>
      </c>
      <c r="E9" s="30">
        <v>15</v>
      </c>
      <c r="F9" s="30">
        <v>1</v>
      </c>
      <c r="G9" s="30">
        <v>2</v>
      </c>
      <c r="H9" s="30">
        <v>2</v>
      </c>
      <c r="I9" s="30">
        <v>42</v>
      </c>
      <c r="J9" s="30">
        <v>31</v>
      </c>
      <c r="K9" s="30">
        <v>5</v>
      </c>
      <c r="L9" s="30">
        <v>3</v>
      </c>
      <c r="M9" s="30">
        <v>3</v>
      </c>
      <c r="N9" s="33">
        <v>0.52500000000000002</v>
      </c>
      <c r="O9" s="88">
        <v>80</v>
      </c>
      <c r="P9" s="30">
        <v>10</v>
      </c>
      <c r="Q9" s="45">
        <v>0</v>
      </c>
      <c r="R9" s="30">
        <v>0</v>
      </c>
      <c r="S9" s="30">
        <v>2</v>
      </c>
      <c r="T9" s="30">
        <v>31</v>
      </c>
      <c r="U9" s="31"/>
      <c r="V9" s="31"/>
      <c r="W9" s="31"/>
      <c r="X9" s="31"/>
      <c r="Y9" s="31"/>
      <c r="Z9" s="30"/>
      <c r="AA9" s="30"/>
      <c r="AB9" s="30"/>
      <c r="AC9" s="30"/>
      <c r="AD9" s="30">
        <v>1</v>
      </c>
      <c r="AE9" s="30"/>
      <c r="AF9" s="22" t="s">
        <v>42</v>
      </c>
      <c r="AG9" s="23"/>
      <c r="AH9" s="24"/>
      <c r="AI9" s="24"/>
      <c r="AJ9" s="24"/>
      <c r="AK9" s="24"/>
      <c r="AL9" s="7"/>
    </row>
    <row r="10" spans="1:38" ht="15" customHeight="1" x14ac:dyDescent="0.2">
      <c r="A10" s="1"/>
      <c r="B10" s="27">
        <v>2017</v>
      </c>
      <c r="C10" s="27"/>
      <c r="D10" s="28" t="s">
        <v>39</v>
      </c>
      <c r="E10" s="27"/>
      <c r="F10" s="29" t="s">
        <v>37</v>
      </c>
      <c r="G10" s="27"/>
      <c r="H10" s="27"/>
      <c r="I10" s="27"/>
      <c r="J10" s="27"/>
      <c r="K10" s="27"/>
      <c r="L10" s="27"/>
      <c r="M10" s="27"/>
      <c r="N10" s="27"/>
      <c r="O10" s="25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2"/>
      <c r="AG10" s="23"/>
      <c r="AH10" s="24"/>
      <c r="AI10" s="24"/>
      <c r="AJ10" s="24"/>
      <c r="AK10" s="24"/>
      <c r="AL10" s="7"/>
    </row>
    <row r="11" spans="1:38" ht="15" customHeight="1" x14ac:dyDescent="0.2">
      <c r="A11" s="1"/>
      <c r="B11" s="30">
        <v>2017</v>
      </c>
      <c r="C11" s="30" t="s">
        <v>82</v>
      </c>
      <c r="D11" s="32" t="s">
        <v>40</v>
      </c>
      <c r="E11" s="30">
        <v>10</v>
      </c>
      <c r="F11" s="30">
        <v>0</v>
      </c>
      <c r="G11" s="30">
        <v>0</v>
      </c>
      <c r="H11" s="30">
        <v>0</v>
      </c>
      <c r="I11" s="30">
        <v>15</v>
      </c>
      <c r="J11" s="30">
        <v>13</v>
      </c>
      <c r="K11" s="30">
        <v>2</v>
      </c>
      <c r="L11" s="30">
        <v>0</v>
      </c>
      <c r="M11" s="30">
        <v>0</v>
      </c>
      <c r="N11" s="33">
        <v>0.45450000000000002</v>
      </c>
      <c r="O11" s="88">
        <v>33</v>
      </c>
      <c r="P11" s="30">
        <v>3</v>
      </c>
      <c r="Q11" s="45">
        <v>0</v>
      </c>
      <c r="R11" s="30">
        <v>0</v>
      </c>
      <c r="S11" s="30">
        <v>1</v>
      </c>
      <c r="T11" s="30">
        <v>9</v>
      </c>
      <c r="U11" s="31"/>
      <c r="V11" s="31"/>
      <c r="W11" s="31"/>
      <c r="X11" s="31"/>
      <c r="Y11" s="31"/>
      <c r="Z11" s="30"/>
      <c r="AA11" s="30"/>
      <c r="AB11" s="30"/>
      <c r="AC11" s="30"/>
      <c r="AD11" s="30"/>
      <c r="AE11" s="30">
        <v>1</v>
      </c>
      <c r="AF11" s="22" t="s">
        <v>42</v>
      </c>
      <c r="AG11" s="23"/>
      <c r="AH11" s="24"/>
      <c r="AI11" s="24"/>
      <c r="AJ11" s="24"/>
      <c r="AK11" s="24"/>
      <c r="AL11" s="7"/>
    </row>
    <row r="12" spans="1:38" ht="15" customHeight="1" x14ac:dyDescent="0.2">
      <c r="A12" s="1"/>
      <c r="B12" s="13" t="s">
        <v>9</v>
      </c>
      <c r="C12" s="16"/>
      <c r="D12" s="15"/>
      <c r="E12" s="17">
        <f t="shared" ref="E12:M12" si="0">SUM(E5:E11)</f>
        <v>49</v>
      </c>
      <c r="F12" s="17">
        <f t="shared" si="0"/>
        <v>2</v>
      </c>
      <c r="G12" s="17">
        <f t="shared" si="0"/>
        <v>4</v>
      </c>
      <c r="H12" s="17">
        <f t="shared" si="0"/>
        <v>9</v>
      </c>
      <c r="I12" s="17">
        <f t="shared" si="0"/>
        <v>98</v>
      </c>
      <c r="J12" s="17">
        <f t="shared" si="0"/>
        <v>73</v>
      </c>
      <c r="K12" s="17">
        <f t="shared" si="0"/>
        <v>12</v>
      </c>
      <c r="L12" s="17">
        <f t="shared" si="0"/>
        <v>7</v>
      </c>
      <c r="M12" s="16">
        <f t="shared" si="0"/>
        <v>6</v>
      </c>
      <c r="N12" s="34">
        <f>PRODUCT(I12/O12)</f>
        <v>0.4434389140271493</v>
      </c>
      <c r="O12" s="89">
        <f>SUM(O7:O11)</f>
        <v>221</v>
      </c>
      <c r="P12" s="17">
        <f t="shared" ref="P12:AE12" si="1">SUM(P5:P11)</f>
        <v>23</v>
      </c>
      <c r="Q12" s="15">
        <f t="shared" si="1"/>
        <v>0</v>
      </c>
      <c r="R12" s="17">
        <f t="shared" si="1"/>
        <v>1</v>
      </c>
      <c r="S12" s="17">
        <f t="shared" si="1"/>
        <v>6</v>
      </c>
      <c r="T12" s="17">
        <f t="shared" si="1"/>
        <v>71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17">
        <f t="shared" si="1"/>
        <v>0</v>
      </c>
      <c r="AA12" s="17">
        <f t="shared" si="1"/>
        <v>0</v>
      </c>
      <c r="AB12" s="17">
        <f t="shared" si="1"/>
        <v>0</v>
      </c>
      <c r="AC12" s="17">
        <f t="shared" si="1"/>
        <v>1</v>
      </c>
      <c r="AD12" s="17">
        <f t="shared" si="1"/>
        <v>1</v>
      </c>
      <c r="AE12" s="17">
        <f t="shared" si="1"/>
        <v>1</v>
      </c>
      <c r="AF12" s="22"/>
      <c r="AG12" s="23"/>
      <c r="AH12" s="1"/>
      <c r="AI12" s="24"/>
      <c r="AJ12" s="24"/>
      <c r="AK12" s="24"/>
      <c r="AL12" s="7"/>
    </row>
    <row r="13" spans="1:38" ht="15" customHeight="1" x14ac:dyDescent="0.2">
      <c r="A13" s="1"/>
      <c r="B13" s="32" t="s">
        <v>2</v>
      </c>
      <c r="C13" s="35"/>
      <c r="D13" s="36">
        <f>SUM(F12:H12)+((I12-F12-G12)/3)+(E12/3)+(Z12*25)+(AA12*25)+(AB12*10)+(AC12*25)+(AD12*20)+(AE12*15)-15</f>
        <v>107</v>
      </c>
      <c r="E13" s="1"/>
      <c r="F13" s="1"/>
      <c r="G13" s="1"/>
      <c r="H13" s="1"/>
      <c r="I13" s="1"/>
      <c r="J13" s="1"/>
      <c r="K13" s="1"/>
      <c r="L13" s="1"/>
      <c r="M13" s="1"/>
      <c r="N13" s="3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8"/>
      <c r="AE13" s="1"/>
      <c r="AF13" s="1"/>
      <c r="AG13" s="23"/>
      <c r="AH13" s="1"/>
      <c r="AI13" s="24"/>
      <c r="AJ13" s="24"/>
      <c r="AK13" s="24"/>
      <c r="AL13" s="7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7"/>
      <c r="O14" s="39"/>
      <c r="P14" s="1"/>
      <c r="Q14" s="40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1"/>
      <c r="AG14" s="23"/>
      <c r="AH14" s="1"/>
      <c r="AI14" s="8"/>
      <c r="AJ14" s="8"/>
      <c r="AK14" s="8"/>
      <c r="AL14" s="7"/>
    </row>
    <row r="15" spans="1:38" ht="15" customHeight="1" x14ac:dyDescent="0.25">
      <c r="A15" s="1"/>
      <c r="B15" s="21" t="s">
        <v>16</v>
      </c>
      <c r="C15" s="42"/>
      <c r="D15" s="42"/>
      <c r="E15" s="17" t="s">
        <v>4</v>
      </c>
      <c r="F15" s="17" t="s">
        <v>13</v>
      </c>
      <c r="G15" s="15" t="s">
        <v>14</v>
      </c>
      <c r="H15" s="17" t="s">
        <v>15</v>
      </c>
      <c r="I15" s="17" t="s">
        <v>3</v>
      </c>
      <c r="J15" s="1"/>
      <c r="K15" s="17" t="s">
        <v>29</v>
      </c>
      <c r="L15" s="17" t="s">
        <v>30</v>
      </c>
      <c r="M15" s="17" t="s">
        <v>31</v>
      </c>
      <c r="N15" s="34" t="s">
        <v>43</v>
      </c>
      <c r="O15" s="25"/>
      <c r="P15" s="43" t="s">
        <v>38</v>
      </c>
      <c r="Q15" s="12"/>
      <c r="R15" s="12"/>
      <c r="S15" s="12"/>
      <c r="T15" s="44"/>
      <c r="U15" s="44"/>
      <c r="V15" s="44"/>
      <c r="W15" s="44"/>
      <c r="X15" s="44"/>
      <c r="Y15" s="12"/>
      <c r="Z15" s="12"/>
      <c r="AA15" s="12"/>
      <c r="AB15" s="12"/>
      <c r="AC15" s="12"/>
      <c r="AD15" s="12"/>
      <c r="AE15" s="12"/>
      <c r="AF15" s="45"/>
      <c r="AG15" s="23"/>
      <c r="AH15" s="1"/>
      <c r="AI15" s="24"/>
      <c r="AJ15" s="24"/>
      <c r="AK15" s="24"/>
      <c r="AL15" s="7"/>
    </row>
    <row r="16" spans="1:38" s="9" customFormat="1" ht="15" customHeight="1" x14ac:dyDescent="0.2">
      <c r="A16" s="1"/>
      <c r="B16" s="43" t="s">
        <v>17</v>
      </c>
      <c r="C16" s="12"/>
      <c r="D16" s="46"/>
      <c r="E16" s="30">
        <f>PRODUCT(E12)</f>
        <v>49</v>
      </c>
      <c r="F16" s="30">
        <f>PRODUCT(F12)</f>
        <v>2</v>
      </c>
      <c r="G16" s="30">
        <f>PRODUCT(G12)</f>
        <v>4</v>
      </c>
      <c r="H16" s="30">
        <f>PRODUCT(H12)</f>
        <v>9</v>
      </c>
      <c r="I16" s="30">
        <f>PRODUCT(I12)</f>
        <v>98</v>
      </c>
      <c r="J16" s="1"/>
      <c r="K16" s="47">
        <f>PRODUCT((F16+G16)/E16)</f>
        <v>0.12244897959183673</v>
      </c>
      <c r="L16" s="47">
        <f>PRODUCT(H16/E16)</f>
        <v>0.18367346938775511</v>
      </c>
      <c r="M16" s="47">
        <f>PRODUCT(I16/E16)</f>
        <v>2</v>
      </c>
      <c r="N16" s="48">
        <f>PRODUCT(N12)</f>
        <v>0.4434389140271493</v>
      </c>
      <c r="O16" s="25">
        <f>PRODUCT(O12)</f>
        <v>221</v>
      </c>
      <c r="P16" s="49" t="s">
        <v>21</v>
      </c>
      <c r="Q16" s="50"/>
      <c r="R16" s="50"/>
      <c r="S16" s="51" t="s">
        <v>51</v>
      </c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2" t="s">
        <v>41</v>
      </c>
      <c r="AE16" s="51"/>
      <c r="AF16" s="53" t="s">
        <v>52</v>
      </c>
      <c r="AG16" s="23"/>
      <c r="AH16" s="1"/>
      <c r="AI16" s="8"/>
      <c r="AJ16" s="8"/>
      <c r="AK16" s="8"/>
      <c r="AL16" s="7"/>
    </row>
    <row r="17" spans="1:38" ht="15" customHeight="1" x14ac:dyDescent="0.2">
      <c r="A17" s="1"/>
      <c r="B17" s="54" t="s">
        <v>18</v>
      </c>
      <c r="C17" s="55"/>
      <c r="D17" s="56"/>
      <c r="E17" s="30">
        <f>SUM(P12)</f>
        <v>23</v>
      </c>
      <c r="F17" s="30">
        <f>SUM(Q12)</f>
        <v>0</v>
      </c>
      <c r="G17" s="30">
        <f>SUM(R12)</f>
        <v>1</v>
      </c>
      <c r="H17" s="30">
        <f>SUM(S12)</f>
        <v>6</v>
      </c>
      <c r="I17" s="30">
        <f>SUM(T12)</f>
        <v>71</v>
      </c>
      <c r="J17" s="1"/>
      <c r="K17" s="47">
        <f>PRODUCT((F17+G17)/E17)</f>
        <v>4.3478260869565216E-2</v>
      </c>
      <c r="L17" s="47">
        <f>PRODUCT(H17/E17)</f>
        <v>0.2608695652173913</v>
      </c>
      <c r="M17" s="47">
        <f>PRODUCT(I17/E17)</f>
        <v>3.0869565217391304</v>
      </c>
      <c r="N17" s="33">
        <f>PRODUCT(I17/O17)</f>
        <v>0.66981132075471694</v>
      </c>
      <c r="O17" s="25">
        <v>106</v>
      </c>
      <c r="P17" s="57" t="s">
        <v>22</v>
      </c>
      <c r="Q17" s="58"/>
      <c r="R17" s="58"/>
      <c r="S17" s="59" t="s">
        <v>54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60" t="s">
        <v>53</v>
      </c>
      <c r="AE17" s="59"/>
      <c r="AF17" s="61" t="s">
        <v>55</v>
      </c>
      <c r="AG17" s="23"/>
      <c r="AH17" s="25"/>
      <c r="AI17" s="8"/>
      <c r="AJ17" s="8"/>
      <c r="AK17" s="8"/>
      <c r="AL17" s="7"/>
    </row>
    <row r="18" spans="1:38" ht="15" customHeight="1" x14ac:dyDescent="0.2">
      <c r="A18" s="1"/>
      <c r="B18" s="62" t="s">
        <v>19</v>
      </c>
      <c r="C18" s="63"/>
      <c r="D18" s="64"/>
      <c r="E18" s="31"/>
      <c r="F18" s="31"/>
      <c r="G18" s="31"/>
      <c r="H18" s="31"/>
      <c r="I18" s="31"/>
      <c r="J18" s="1"/>
      <c r="K18" s="65"/>
      <c r="L18" s="65"/>
      <c r="M18" s="65"/>
      <c r="N18" s="66"/>
      <c r="O18" s="25"/>
      <c r="P18" s="57" t="s">
        <v>23</v>
      </c>
      <c r="Q18" s="58"/>
      <c r="R18" s="58"/>
      <c r="S18" s="59" t="s">
        <v>51</v>
      </c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 t="s">
        <v>41</v>
      </c>
      <c r="AE18" s="59"/>
      <c r="AF18" s="61" t="s">
        <v>52</v>
      </c>
      <c r="AG18" s="23"/>
      <c r="AH18" s="8"/>
      <c r="AI18" s="8"/>
      <c r="AJ18" s="8"/>
      <c r="AK18" s="8"/>
      <c r="AL18" s="7"/>
    </row>
    <row r="19" spans="1:38" ht="15" customHeight="1" x14ac:dyDescent="0.2">
      <c r="A19" s="1"/>
      <c r="B19" s="67" t="s">
        <v>20</v>
      </c>
      <c r="C19" s="68"/>
      <c r="D19" s="69"/>
      <c r="E19" s="17">
        <f>SUM(E16:E18)</f>
        <v>72</v>
      </c>
      <c r="F19" s="17">
        <f>SUM(F16:F18)</f>
        <v>2</v>
      </c>
      <c r="G19" s="17">
        <f>SUM(G16:G18)</f>
        <v>5</v>
      </c>
      <c r="H19" s="17">
        <f>SUM(H16:H18)</f>
        <v>15</v>
      </c>
      <c r="I19" s="17">
        <f>SUM(I16:I18)</f>
        <v>169</v>
      </c>
      <c r="J19" s="1"/>
      <c r="K19" s="70">
        <f>PRODUCT((F19+G19)/E19)</f>
        <v>9.7222222222222224E-2</v>
      </c>
      <c r="L19" s="70">
        <f>PRODUCT(H19/E19)</f>
        <v>0.20833333333333334</v>
      </c>
      <c r="M19" s="70">
        <f>PRODUCT(I19/E19)</f>
        <v>2.3472222222222223</v>
      </c>
      <c r="N19" s="34">
        <f>PRODUCT(I19/O19)</f>
        <v>0.51681957186544347</v>
      </c>
      <c r="O19" s="25">
        <f>SUM(O16:O18)</f>
        <v>327</v>
      </c>
      <c r="P19" s="71" t="s">
        <v>24</v>
      </c>
      <c r="Q19" s="72"/>
      <c r="R19" s="72"/>
      <c r="S19" s="73" t="s">
        <v>57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 t="s">
        <v>56</v>
      </c>
      <c r="AE19" s="73"/>
      <c r="AF19" s="75" t="s">
        <v>58</v>
      </c>
      <c r="AG19" s="23"/>
      <c r="AH19" s="8"/>
      <c r="AI19" s="8"/>
      <c r="AJ19" s="8"/>
      <c r="AK19" s="8"/>
      <c r="AL19" s="7"/>
    </row>
    <row r="20" spans="1:38" ht="15" customHeight="1" x14ac:dyDescent="0.25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7"/>
      <c r="O20" s="25"/>
      <c r="P20" s="1"/>
      <c r="Q20" s="40"/>
      <c r="R20" s="1"/>
      <c r="S20" s="1"/>
      <c r="T20" s="25"/>
      <c r="U20" s="25"/>
      <c r="V20" s="7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7"/>
    </row>
    <row r="21" spans="1:38" ht="15" customHeight="1" x14ac:dyDescent="0.25">
      <c r="A21" s="1"/>
      <c r="B21" s="1" t="s">
        <v>44</v>
      </c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3"/>
      <c r="AH21" s="8"/>
      <c r="AI21" s="8"/>
      <c r="AJ21" s="8"/>
      <c r="AK21" s="8"/>
      <c r="AL21" s="7"/>
    </row>
    <row r="22" spans="1:38" s="77" customFormat="1" ht="15" customHeight="1" x14ac:dyDescent="0.25">
      <c r="A22" s="1"/>
      <c r="B22" s="1"/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3"/>
      <c r="AH22" s="8"/>
      <c r="AI22" s="8"/>
      <c r="AJ22" s="8"/>
      <c r="AK22" s="8"/>
      <c r="AL22" s="7"/>
    </row>
    <row r="23" spans="1:38" s="77" customFormat="1" ht="15" customHeight="1" x14ac:dyDescent="0.25">
      <c r="A23" s="1"/>
      <c r="B23" s="1"/>
      <c r="C23" s="1"/>
      <c r="D23" s="1" t="s">
        <v>79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23"/>
      <c r="AH23" s="8"/>
      <c r="AI23" s="8"/>
      <c r="AJ23" s="8"/>
      <c r="AK23" s="8"/>
      <c r="AL23" s="7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7"/>
      <c r="AH24" s="8"/>
      <c r="AI24" s="8"/>
      <c r="AJ24" s="8"/>
      <c r="AK24" s="8"/>
      <c r="AL24" s="7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23"/>
      <c r="AH25" s="8"/>
      <c r="AI25" s="8"/>
      <c r="AJ25" s="8"/>
      <c r="AK25" s="8"/>
      <c r="AL25" s="7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7"/>
      <c r="AH26" s="8"/>
      <c r="AI26" s="8"/>
      <c r="AJ26" s="8"/>
      <c r="AK26" s="8"/>
      <c r="AL26" s="7"/>
    </row>
    <row r="27" spans="1:38" ht="15" customHeight="1" x14ac:dyDescent="0.25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78"/>
      <c r="N27" s="78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7"/>
      <c r="AH27" s="8"/>
      <c r="AI27" s="8"/>
      <c r="AJ27" s="8"/>
      <c r="AK27" s="8"/>
      <c r="AL27" s="7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7"/>
      <c r="AH28" s="8"/>
      <c r="AI28" s="8"/>
      <c r="AJ28" s="8"/>
      <c r="AK28" s="8"/>
      <c r="AL28" s="7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7"/>
      <c r="AH29" s="8"/>
      <c r="AI29" s="8"/>
      <c r="AJ29" s="8"/>
      <c r="AK29" s="8"/>
      <c r="AL29" s="7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40"/>
      <c r="R30" s="1"/>
      <c r="S30" s="1"/>
      <c r="T30" s="25"/>
      <c r="U30" s="25"/>
      <c r="V30" s="76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7"/>
      <c r="AH30" s="8"/>
      <c r="AI30" s="8"/>
      <c r="AJ30" s="8"/>
      <c r="AK30" s="8"/>
      <c r="AL30" s="7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40"/>
      <c r="R31" s="1"/>
      <c r="S31" s="1"/>
      <c r="T31" s="25"/>
      <c r="U31" s="25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7"/>
      <c r="AH31" s="8"/>
      <c r="AI31" s="8"/>
      <c r="AJ31" s="8"/>
      <c r="AK31" s="8"/>
      <c r="AL31" s="7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40"/>
      <c r="R32" s="1"/>
      <c r="S32" s="1"/>
      <c r="T32" s="25"/>
      <c r="U32" s="25"/>
      <c r="V32" s="76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7"/>
      <c r="AH32" s="8"/>
      <c r="AI32" s="8"/>
      <c r="AJ32" s="8"/>
      <c r="AK32" s="8"/>
      <c r="AL32" s="7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40"/>
      <c r="R33" s="1"/>
      <c r="S33" s="1"/>
      <c r="T33" s="25"/>
      <c r="U33" s="25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7"/>
      <c r="AH33" s="8"/>
      <c r="AI33" s="8"/>
      <c r="AJ33" s="8"/>
      <c r="AK33" s="8"/>
      <c r="AL33" s="7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40"/>
      <c r="R34" s="1"/>
      <c r="S34" s="1"/>
      <c r="T34" s="25"/>
      <c r="U34" s="25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7"/>
      <c r="AH34" s="8"/>
      <c r="AI34" s="8"/>
      <c r="AJ34" s="8"/>
      <c r="AK34" s="8"/>
      <c r="AL34" s="7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40"/>
      <c r="R35" s="1"/>
      <c r="S35" s="1"/>
      <c r="T35" s="25"/>
      <c r="U35" s="25"/>
      <c r="V35" s="76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7"/>
      <c r="AH35" s="8"/>
      <c r="AI35" s="8"/>
      <c r="AJ35" s="8"/>
      <c r="AK35" s="8"/>
      <c r="AL35" s="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40"/>
      <c r="R36" s="1"/>
      <c r="S36" s="1"/>
      <c r="T36" s="25"/>
      <c r="U36" s="25"/>
      <c r="V36" s="76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7"/>
      <c r="AH36" s="8"/>
      <c r="AI36" s="8"/>
      <c r="AJ36" s="8"/>
      <c r="AK36" s="8"/>
      <c r="AL36" s="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40"/>
      <c r="R37" s="1"/>
      <c r="S37" s="1"/>
      <c r="T37" s="25"/>
      <c r="U37" s="25"/>
      <c r="V37" s="76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7"/>
      <c r="AH37" s="8"/>
      <c r="AI37" s="8"/>
      <c r="AJ37" s="8"/>
      <c r="AK37" s="8"/>
      <c r="AL37" s="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40"/>
      <c r="R38" s="1"/>
      <c r="S38" s="1"/>
      <c r="T38" s="25"/>
      <c r="U38" s="25"/>
      <c r="V38" s="76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7"/>
      <c r="AH38" s="8"/>
      <c r="AI38" s="8"/>
      <c r="AJ38" s="8"/>
      <c r="AK38" s="8"/>
      <c r="AL38" s="7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40"/>
      <c r="R39" s="1"/>
      <c r="S39" s="1"/>
      <c r="T39" s="25"/>
      <c r="U39" s="25"/>
      <c r="V39" s="76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7"/>
      <c r="AH39" s="8"/>
      <c r="AI39" s="8"/>
      <c r="AJ39" s="8"/>
      <c r="AK39" s="8"/>
      <c r="AL39" s="7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40"/>
      <c r="R40" s="1"/>
      <c r="S40" s="1"/>
      <c r="T40" s="25"/>
      <c r="U40" s="25"/>
      <c r="V40" s="76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7"/>
      <c r="AH40" s="8"/>
      <c r="AI40" s="8"/>
      <c r="AJ40" s="8"/>
      <c r="AK40" s="8"/>
      <c r="AL40" s="7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40"/>
      <c r="R41" s="1"/>
      <c r="S41" s="1"/>
      <c r="T41" s="25"/>
      <c r="U41" s="25"/>
      <c r="V41" s="76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7"/>
      <c r="AH41" s="8"/>
      <c r="AI41" s="8"/>
      <c r="AJ41" s="8"/>
      <c r="AK41" s="8"/>
      <c r="AL41" s="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40"/>
      <c r="R42" s="1"/>
      <c r="S42" s="1"/>
      <c r="T42" s="25"/>
      <c r="U42" s="25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7"/>
      <c r="AH42" s="8"/>
      <c r="AI42" s="8"/>
      <c r="AJ42" s="8"/>
      <c r="AK42" s="8"/>
      <c r="AL42" s="7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40"/>
      <c r="R43" s="1"/>
      <c r="S43" s="1"/>
      <c r="T43" s="25"/>
      <c r="U43" s="25"/>
      <c r="V43" s="76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7"/>
      <c r="AH43" s="8"/>
      <c r="AI43" s="8"/>
      <c r="AJ43" s="8"/>
      <c r="AK43" s="8"/>
      <c r="AL43" s="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40"/>
      <c r="R44" s="1"/>
      <c r="S44" s="1"/>
      <c r="T44" s="25"/>
      <c r="U44" s="25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7"/>
      <c r="AH44" s="8"/>
      <c r="AI44" s="8"/>
      <c r="AJ44" s="8"/>
      <c r="AK44" s="8"/>
      <c r="AL44" s="7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40"/>
      <c r="R45" s="1"/>
      <c r="S45" s="1"/>
      <c r="T45" s="25"/>
      <c r="U45" s="25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7"/>
      <c r="AH45" s="8"/>
      <c r="AI45" s="8"/>
      <c r="AJ45" s="8"/>
      <c r="AK45" s="8"/>
      <c r="AL45" s="7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40"/>
      <c r="R46" s="1"/>
      <c r="S46" s="1"/>
      <c r="T46" s="25"/>
      <c r="U46" s="25"/>
      <c r="V46" s="76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7"/>
      <c r="AH46" s="8"/>
      <c r="AI46" s="8"/>
      <c r="AJ46" s="8"/>
      <c r="AK46" s="8"/>
      <c r="AL46" s="7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40"/>
      <c r="R47" s="1"/>
      <c r="S47" s="1"/>
      <c r="T47" s="25"/>
      <c r="U47" s="25"/>
      <c r="V47" s="76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7"/>
      <c r="AH47" s="8"/>
      <c r="AI47" s="8"/>
      <c r="AJ47" s="8"/>
      <c r="AK47" s="8"/>
      <c r="AL47" s="7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40"/>
      <c r="R48" s="1"/>
      <c r="S48" s="1"/>
      <c r="T48" s="25"/>
      <c r="U48" s="25"/>
      <c r="V48" s="76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7"/>
      <c r="AH48" s="8"/>
      <c r="AI48" s="8"/>
      <c r="AJ48" s="8"/>
      <c r="AK48" s="8"/>
      <c r="AL48" s="7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40"/>
      <c r="R49" s="1"/>
      <c r="S49" s="1"/>
      <c r="T49" s="25"/>
      <c r="U49" s="25"/>
      <c r="V49" s="76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7"/>
      <c r="AH49" s="8"/>
      <c r="AI49" s="8"/>
      <c r="AJ49" s="8"/>
      <c r="AK49" s="8"/>
      <c r="AL49" s="7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40"/>
      <c r="R50" s="1"/>
      <c r="S50" s="1"/>
      <c r="T50" s="25"/>
      <c r="U50" s="25"/>
      <c r="V50" s="76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7"/>
      <c r="AH50" s="8"/>
      <c r="AI50" s="8"/>
      <c r="AJ50" s="8"/>
      <c r="AK50" s="8"/>
      <c r="AL50" s="7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40"/>
      <c r="R51" s="1"/>
      <c r="S51" s="1"/>
      <c r="T51" s="25"/>
      <c r="U51" s="25"/>
      <c r="V51" s="76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7"/>
      <c r="AH51" s="8"/>
      <c r="AI51" s="8"/>
      <c r="AJ51" s="8"/>
      <c r="AK51" s="8"/>
      <c r="AL51" s="7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40"/>
      <c r="R52" s="1"/>
      <c r="S52" s="1"/>
      <c r="T52" s="25"/>
      <c r="U52" s="25"/>
      <c r="V52" s="76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7"/>
      <c r="AH52" s="8"/>
      <c r="AI52" s="8"/>
      <c r="AJ52" s="8"/>
      <c r="AK52" s="8"/>
      <c r="AL52" s="7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40"/>
      <c r="R53" s="1"/>
      <c r="S53" s="1"/>
      <c r="T53" s="25"/>
      <c r="U53" s="25"/>
      <c r="V53" s="76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7"/>
      <c r="AH53" s="8"/>
      <c r="AI53" s="8"/>
      <c r="AJ53" s="8"/>
      <c r="AK53" s="8"/>
      <c r="AL53" s="7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40"/>
      <c r="R54" s="1"/>
      <c r="S54" s="1"/>
      <c r="T54" s="25"/>
      <c r="U54" s="25"/>
      <c r="V54" s="76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7"/>
      <c r="AH54" s="8"/>
      <c r="AI54" s="8"/>
      <c r="AJ54" s="8"/>
      <c r="AK54" s="8"/>
      <c r="AL54" s="7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40"/>
      <c r="R55" s="1"/>
      <c r="S55" s="1"/>
      <c r="T55" s="25"/>
      <c r="U55" s="25"/>
      <c r="V55" s="76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7"/>
      <c r="AH55" s="8"/>
      <c r="AI55" s="8"/>
      <c r="AJ55" s="8"/>
      <c r="AK55" s="8"/>
      <c r="AL55" s="7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1"/>
      <c r="Q56" s="40"/>
      <c r="R56" s="1"/>
      <c r="S56" s="1"/>
      <c r="T56" s="25"/>
      <c r="U56" s="25"/>
      <c r="V56" s="76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7"/>
      <c r="AH56" s="8"/>
      <c r="AI56" s="8"/>
      <c r="AJ56" s="8"/>
      <c r="AK56" s="8"/>
      <c r="AL56" s="7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1"/>
      <c r="Q57" s="40"/>
      <c r="R57" s="1"/>
      <c r="S57" s="1"/>
      <c r="T57" s="25"/>
      <c r="U57" s="25"/>
      <c r="V57" s="76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7"/>
      <c r="AH57" s="8"/>
      <c r="AI57" s="8"/>
      <c r="AJ57" s="8"/>
      <c r="AK57" s="8"/>
      <c r="AL57" s="7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1"/>
      <c r="Q58" s="40"/>
      <c r="R58" s="1"/>
      <c r="S58" s="1"/>
      <c r="T58" s="25"/>
      <c r="U58" s="25"/>
      <c r="V58" s="76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7"/>
      <c r="AH58" s="8"/>
      <c r="AI58" s="8"/>
      <c r="AJ58" s="8"/>
      <c r="AK58" s="8"/>
      <c r="AL58" s="7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1"/>
      <c r="Q59" s="40"/>
      <c r="R59" s="1"/>
      <c r="S59" s="1"/>
      <c r="T59" s="25"/>
      <c r="U59" s="25"/>
      <c r="V59" s="76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7"/>
      <c r="AH59" s="8"/>
      <c r="AI59" s="8"/>
      <c r="AJ59" s="8"/>
      <c r="AK59" s="8"/>
      <c r="AL59" s="7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1"/>
      <c r="Q60" s="40"/>
      <c r="R60" s="1"/>
      <c r="S60" s="1"/>
      <c r="T60" s="25"/>
      <c r="U60" s="25"/>
      <c r="V60" s="76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7"/>
      <c r="AH60" s="8"/>
      <c r="AI60" s="8"/>
      <c r="AJ60" s="8"/>
      <c r="AK60" s="8"/>
      <c r="AL60" s="7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5"/>
      <c r="P61" s="1"/>
      <c r="Q61" s="40"/>
      <c r="R61" s="1"/>
      <c r="S61" s="1"/>
      <c r="T61" s="25"/>
      <c r="U61" s="25"/>
      <c r="V61" s="76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7"/>
      <c r="AH61" s="8"/>
      <c r="AI61" s="8"/>
      <c r="AJ61" s="8"/>
      <c r="AK61" s="8"/>
      <c r="AL61" s="7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5"/>
      <c r="P62" s="1"/>
      <c r="Q62" s="40"/>
      <c r="R62" s="1"/>
      <c r="S62" s="1"/>
      <c r="T62" s="25"/>
      <c r="U62" s="25"/>
      <c r="V62" s="76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7"/>
      <c r="AH62" s="8"/>
      <c r="AI62" s="8"/>
      <c r="AJ62" s="8"/>
      <c r="AK62" s="8"/>
      <c r="AL62" s="7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5"/>
      <c r="P63" s="1"/>
      <c r="Q63" s="40"/>
      <c r="R63" s="1"/>
      <c r="S63" s="1"/>
      <c r="T63" s="25"/>
      <c r="U63" s="25"/>
      <c r="V63" s="76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7"/>
      <c r="AH63" s="8"/>
      <c r="AI63" s="8"/>
      <c r="AJ63" s="8"/>
      <c r="AK63" s="8"/>
      <c r="AL63" s="7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5"/>
      <c r="P64" s="1"/>
      <c r="Q64" s="40"/>
      <c r="R64" s="1"/>
      <c r="S64" s="1"/>
      <c r="T64" s="25"/>
      <c r="U64" s="25"/>
      <c r="V64" s="76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7"/>
      <c r="AH64" s="8"/>
      <c r="AI64" s="8"/>
      <c r="AJ64" s="8"/>
      <c r="AK64" s="8"/>
      <c r="AL64" s="7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5"/>
      <c r="P65" s="1"/>
      <c r="Q65" s="40"/>
      <c r="R65" s="1"/>
      <c r="S65" s="1"/>
      <c r="T65" s="25"/>
      <c r="U65" s="25"/>
      <c r="V65" s="76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7"/>
      <c r="AH65" s="8"/>
      <c r="AI65" s="8"/>
      <c r="AJ65" s="8"/>
      <c r="AK65" s="8"/>
      <c r="AL65" s="7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5"/>
      <c r="P66" s="1"/>
      <c r="Q66" s="40"/>
      <c r="R66" s="1"/>
      <c r="S66" s="1"/>
      <c r="T66" s="25"/>
      <c r="U66" s="25"/>
      <c r="V66" s="76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7"/>
      <c r="AH66" s="8"/>
      <c r="AI66" s="8"/>
      <c r="AJ66" s="8"/>
      <c r="AK66" s="8"/>
      <c r="AL66" s="7"/>
    </row>
    <row r="67" spans="1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0"/>
      <c r="M67" s="80"/>
      <c r="N67" s="80"/>
      <c r="O67" s="39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79"/>
      <c r="AG67" s="7"/>
      <c r="AH67" s="8"/>
    </row>
    <row r="68" spans="1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0"/>
      <c r="M68" s="80"/>
      <c r="N68" s="80"/>
      <c r="O68" s="39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79"/>
      <c r="AG68" s="7"/>
      <c r="AH68" s="8"/>
    </row>
    <row r="69" spans="1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0"/>
      <c r="M69" s="80"/>
      <c r="N69" s="80"/>
      <c r="O69" s="39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79"/>
      <c r="AG69" s="7"/>
      <c r="AH69" s="8"/>
    </row>
    <row r="70" spans="1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0"/>
      <c r="M70" s="80"/>
      <c r="N70" s="80"/>
      <c r="O70" s="39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79"/>
      <c r="AG70" s="7"/>
      <c r="AH70" s="8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0"/>
      <c r="M71" s="80"/>
      <c r="N71" s="80"/>
      <c r="O71" s="39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79"/>
      <c r="AG71" s="7"/>
      <c r="AH71" s="8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0"/>
      <c r="M72" s="80"/>
      <c r="N72" s="80"/>
      <c r="O72" s="39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79"/>
      <c r="AG72" s="7"/>
      <c r="AH72" s="8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104" customWidth="1"/>
    <col min="3" max="3" width="21.5703125" style="80" customWidth="1"/>
    <col min="4" max="4" width="10.5703125" style="105" customWidth="1"/>
    <col min="5" max="5" width="8" style="105" customWidth="1"/>
    <col min="6" max="6" width="0.7109375" style="39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80" customWidth="1"/>
    <col min="22" max="22" width="10.85546875" style="80" customWidth="1"/>
    <col min="23" max="23" width="19.7109375" style="105" customWidth="1"/>
    <col min="24" max="24" width="9.7109375" style="80" customWidth="1"/>
    <col min="25" max="30" width="9.140625" style="106"/>
  </cols>
  <sheetData>
    <row r="1" spans="1:30" ht="18.75" x14ac:dyDescent="0.3">
      <c r="A1" s="7"/>
      <c r="B1" s="90" t="s">
        <v>60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7"/>
      <c r="Y1" s="93"/>
      <c r="Z1" s="93"/>
      <c r="AA1" s="93"/>
      <c r="AB1" s="93"/>
      <c r="AC1" s="93"/>
      <c r="AD1" s="93"/>
    </row>
    <row r="2" spans="1:30" x14ac:dyDescent="0.25">
      <c r="A2" s="7"/>
      <c r="B2" s="107" t="s">
        <v>47</v>
      </c>
      <c r="C2" s="108" t="s">
        <v>48</v>
      </c>
      <c r="D2" s="94"/>
      <c r="E2" s="9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45"/>
      <c r="Y2" s="93"/>
      <c r="Z2" s="93"/>
      <c r="AA2" s="93"/>
      <c r="AB2" s="93"/>
      <c r="AC2" s="93"/>
      <c r="AD2" s="93"/>
    </row>
    <row r="3" spans="1:30" x14ac:dyDescent="0.25">
      <c r="A3" s="7"/>
      <c r="B3" s="96" t="s">
        <v>61</v>
      </c>
      <c r="C3" s="21" t="s">
        <v>62</v>
      </c>
      <c r="D3" s="97" t="s">
        <v>63</v>
      </c>
      <c r="E3" s="98" t="s">
        <v>1</v>
      </c>
      <c r="F3" s="25"/>
      <c r="G3" s="99" t="s">
        <v>64</v>
      </c>
      <c r="H3" s="100" t="s">
        <v>65</v>
      </c>
      <c r="I3" s="100" t="s">
        <v>35</v>
      </c>
      <c r="J3" s="16" t="s">
        <v>66</v>
      </c>
      <c r="K3" s="101" t="s">
        <v>67</v>
      </c>
      <c r="L3" s="101" t="s">
        <v>68</v>
      </c>
      <c r="M3" s="99" t="s">
        <v>69</v>
      </c>
      <c r="N3" s="99" t="s">
        <v>34</v>
      </c>
      <c r="O3" s="100" t="s">
        <v>70</v>
      </c>
      <c r="P3" s="99" t="s">
        <v>65</v>
      </c>
      <c r="Q3" s="99" t="s">
        <v>3</v>
      </c>
      <c r="R3" s="99">
        <v>1</v>
      </c>
      <c r="S3" s="99">
        <v>2</v>
      </c>
      <c r="T3" s="99">
        <v>3</v>
      </c>
      <c r="U3" s="99" t="s">
        <v>71</v>
      </c>
      <c r="V3" s="16" t="s">
        <v>25</v>
      </c>
      <c r="W3" s="13" t="s">
        <v>72</v>
      </c>
      <c r="X3" s="13" t="s">
        <v>73</v>
      </c>
      <c r="Y3" s="93"/>
      <c r="Z3" s="93"/>
      <c r="AA3" s="93"/>
      <c r="AB3" s="93"/>
      <c r="AC3" s="93"/>
      <c r="AD3" s="93"/>
    </row>
    <row r="4" spans="1:30" x14ac:dyDescent="0.25">
      <c r="A4" s="7"/>
      <c r="B4" s="110" t="s">
        <v>75</v>
      </c>
      <c r="C4" s="111" t="s">
        <v>83</v>
      </c>
      <c r="D4" s="112" t="s">
        <v>74</v>
      </c>
      <c r="E4" s="109" t="s">
        <v>40</v>
      </c>
      <c r="F4" s="88"/>
      <c r="G4" s="113">
        <v>1</v>
      </c>
      <c r="H4" s="114"/>
      <c r="I4" s="113"/>
      <c r="J4" s="115" t="s">
        <v>76</v>
      </c>
      <c r="K4" s="115">
        <v>2</v>
      </c>
      <c r="L4" s="115" t="s">
        <v>77</v>
      </c>
      <c r="M4" s="115">
        <v>1</v>
      </c>
      <c r="N4" s="116"/>
      <c r="O4" s="116"/>
      <c r="P4" s="116">
        <v>5</v>
      </c>
      <c r="Q4" s="117" t="s">
        <v>84</v>
      </c>
      <c r="R4" s="117" t="s">
        <v>85</v>
      </c>
      <c r="S4" s="117" t="s">
        <v>86</v>
      </c>
      <c r="T4" s="117" t="s">
        <v>87</v>
      </c>
      <c r="U4" s="117"/>
      <c r="V4" s="118">
        <v>0.6</v>
      </c>
      <c r="W4" s="110" t="s">
        <v>78</v>
      </c>
      <c r="X4" s="113">
        <v>1682</v>
      </c>
      <c r="Y4" s="93"/>
      <c r="Z4" s="93"/>
      <c r="AA4" s="93"/>
      <c r="AB4" s="93"/>
      <c r="AC4" s="93"/>
      <c r="AD4" s="93"/>
    </row>
    <row r="5" spans="1:30" x14ac:dyDescent="0.25">
      <c r="A5" s="23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3"/>
      <c r="Z5" s="93"/>
      <c r="AA5" s="93"/>
      <c r="AB5" s="93"/>
      <c r="AC5" s="93"/>
      <c r="AD5" s="93"/>
    </row>
    <row r="6" spans="1:30" x14ac:dyDescent="0.25">
      <c r="A6" s="23"/>
      <c r="B6" s="102"/>
      <c r="C6" s="1"/>
      <c r="D6" s="102"/>
      <c r="E6" s="103"/>
      <c r="G6" s="1"/>
      <c r="H6" s="40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2"/>
      <c r="X6" s="1"/>
      <c r="Y6" s="93"/>
      <c r="Z6" s="93"/>
      <c r="AA6" s="93"/>
      <c r="AB6" s="93"/>
      <c r="AC6" s="93"/>
      <c r="AD6" s="93"/>
    </row>
    <row r="7" spans="1:30" x14ac:dyDescent="0.25">
      <c r="A7" s="23"/>
      <c r="B7" s="102"/>
      <c r="C7" s="1"/>
      <c r="D7" s="102"/>
      <c r="E7" s="103"/>
      <c r="G7" s="1"/>
      <c r="H7" s="40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2"/>
      <c r="X7" s="1"/>
      <c r="Y7" s="93"/>
      <c r="Z7" s="93"/>
      <c r="AA7" s="93"/>
      <c r="AB7" s="93"/>
      <c r="AC7" s="93"/>
      <c r="AD7" s="93"/>
    </row>
    <row r="8" spans="1:30" x14ac:dyDescent="0.25">
      <c r="A8" s="23"/>
      <c r="B8" s="102"/>
      <c r="C8" s="1"/>
      <c r="D8" s="102"/>
      <c r="E8" s="103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3"/>
      <c r="Z8" s="93"/>
      <c r="AA8" s="93"/>
      <c r="AB8" s="93"/>
      <c r="AC8" s="93"/>
      <c r="AD8" s="93"/>
    </row>
    <row r="9" spans="1:30" x14ac:dyDescent="0.25">
      <c r="A9" s="23"/>
      <c r="B9" s="102"/>
      <c r="C9" s="1"/>
      <c r="D9" s="102"/>
      <c r="E9" s="103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3"/>
      <c r="Z9" s="93"/>
      <c r="AA9" s="93"/>
      <c r="AB9" s="93"/>
      <c r="AC9" s="93"/>
      <c r="AD9" s="93"/>
    </row>
    <row r="10" spans="1:30" x14ac:dyDescent="0.25">
      <c r="A10" s="23"/>
      <c r="B10" s="102"/>
      <c r="C10" s="1"/>
      <c r="D10" s="102"/>
      <c r="E10" s="103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3"/>
      <c r="Z10" s="93"/>
      <c r="AA10" s="93"/>
      <c r="AB10" s="93"/>
      <c r="AC10" s="93"/>
      <c r="AD10" s="93"/>
    </row>
    <row r="11" spans="1:30" x14ac:dyDescent="0.25">
      <c r="A11" s="23"/>
      <c r="B11" s="102"/>
      <c r="C11" s="1"/>
      <c r="D11" s="102"/>
      <c r="E11" s="103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3"/>
      <c r="Z11" s="93"/>
      <c r="AA11" s="93"/>
      <c r="AB11" s="93"/>
      <c r="AC11" s="93"/>
      <c r="AD11" s="93"/>
    </row>
    <row r="12" spans="1:30" x14ac:dyDescent="0.25">
      <c r="A12" s="23"/>
      <c r="B12" s="102"/>
      <c r="C12" s="1"/>
      <c r="D12" s="102"/>
      <c r="E12" s="103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3"/>
      <c r="Z12" s="93"/>
      <c r="AA12" s="93"/>
      <c r="AB12" s="93"/>
      <c r="AC12" s="93"/>
      <c r="AD12" s="93"/>
    </row>
    <row r="13" spans="1:30" x14ac:dyDescent="0.25">
      <c r="A13" s="23"/>
      <c r="B13" s="102"/>
      <c r="C13" s="1"/>
      <c r="D13" s="102"/>
      <c r="E13" s="103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3"/>
      <c r="Z13" s="93"/>
      <c r="AA13" s="93"/>
      <c r="AB13" s="93"/>
      <c r="AC13" s="93"/>
      <c r="AD13" s="93"/>
    </row>
    <row r="14" spans="1:30" x14ac:dyDescent="0.25">
      <c r="A14" s="23"/>
      <c r="B14" s="102"/>
      <c r="C14" s="1"/>
      <c r="D14" s="102"/>
      <c r="E14" s="103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3"/>
      <c r="Z14" s="93"/>
      <c r="AA14" s="93"/>
      <c r="AB14" s="93"/>
      <c r="AC14" s="93"/>
      <c r="AD14" s="93"/>
    </row>
    <row r="15" spans="1:30" x14ac:dyDescent="0.25">
      <c r="A15" s="23"/>
      <c r="B15" s="102"/>
      <c r="C15" s="1"/>
      <c r="D15" s="102"/>
      <c r="E15" s="103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3"/>
      <c r="Z15" s="93"/>
      <c r="AA15" s="93"/>
      <c r="AB15" s="93"/>
      <c r="AC15" s="93"/>
      <c r="AD15" s="93"/>
    </row>
    <row r="16" spans="1:30" x14ac:dyDescent="0.25">
      <c r="A16" s="23"/>
      <c r="B16" s="102"/>
      <c r="C16" s="1"/>
      <c r="D16" s="102"/>
      <c r="E16" s="103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3"/>
      <c r="Z16" s="93"/>
      <c r="AA16" s="93"/>
      <c r="AB16" s="93"/>
      <c r="AC16" s="93"/>
      <c r="AD16" s="93"/>
    </row>
    <row r="17" spans="1:30" x14ac:dyDescent="0.25">
      <c r="A17" s="23"/>
      <c r="B17" s="102"/>
      <c r="C17" s="1"/>
      <c r="D17" s="102"/>
      <c r="E17" s="103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3"/>
      <c r="Z17" s="93"/>
      <c r="AA17" s="93"/>
      <c r="AB17" s="93"/>
      <c r="AC17" s="93"/>
      <c r="AD17" s="93"/>
    </row>
    <row r="18" spans="1:30" x14ac:dyDescent="0.25">
      <c r="A18" s="23"/>
      <c r="B18" s="102"/>
      <c r="C18" s="1"/>
      <c r="D18" s="102"/>
      <c r="E18" s="103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3"/>
      <c r="Z18" s="93"/>
      <c r="AA18" s="93"/>
      <c r="AB18" s="93"/>
      <c r="AC18" s="93"/>
      <c r="AD18" s="93"/>
    </row>
    <row r="19" spans="1:30" x14ac:dyDescent="0.25">
      <c r="A19" s="23"/>
      <c r="B19" s="102"/>
      <c r="C19" s="1"/>
      <c r="D19" s="102"/>
      <c r="E19" s="103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3"/>
      <c r="Z19" s="93"/>
      <c r="AA19" s="93"/>
      <c r="AB19" s="93"/>
      <c r="AC19" s="93"/>
      <c r="AD19" s="93"/>
    </row>
    <row r="20" spans="1:30" x14ac:dyDescent="0.25">
      <c r="A20" s="23"/>
      <c r="B20" s="102"/>
      <c r="C20" s="1"/>
      <c r="D20" s="102"/>
      <c r="E20" s="103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3"/>
      <c r="Z20" s="93"/>
      <c r="AA20" s="93"/>
      <c r="AB20" s="93"/>
      <c r="AC20" s="93"/>
      <c r="AD20" s="93"/>
    </row>
    <row r="21" spans="1:30" x14ac:dyDescent="0.25">
      <c r="A21" s="23"/>
      <c r="B21" s="102"/>
      <c r="C21" s="1"/>
      <c r="D21" s="102"/>
      <c r="E21" s="103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3"/>
      <c r="Z21" s="93"/>
      <c r="AA21" s="93"/>
      <c r="AB21" s="93"/>
      <c r="AC21" s="93"/>
      <c r="AD21" s="93"/>
    </row>
    <row r="22" spans="1:30" x14ac:dyDescent="0.25">
      <c r="A22" s="23"/>
      <c r="B22" s="102"/>
      <c r="C22" s="1"/>
      <c r="D22" s="102"/>
      <c r="E22" s="103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3"/>
      <c r="Z22" s="93"/>
      <c r="AA22" s="93"/>
      <c r="AB22" s="93"/>
      <c r="AC22" s="93"/>
      <c r="AD22" s="93"/>
    </row>
    <row r="23" spans="1:30" x14ac:dyDescent="0.25">
      <c r="A23" s="23"/>
      <c r="B23" s="102"/>
      <c r="C23" s="1"/>
      <c r="D23" s="102"/>
      <c r="E23" s="103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3"/>
      <c r="Z23" s="93"/>
      <c r="AA23" s="93"/>
      <c r="AB23" s="93"/>
      <c r="AC23" s="93"/>
      <c r="AD23" s="93"/>
    </row>
    <row r="24" spans="1:30" x14ac:dyDescent="0.25">
      <c r="A24" s="23"/>
      <c r="B24" s="102"/>
      <c r="C24" s="1"/>
      <c r="D24" s="102"/>
      <c r="E24" s="103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3"/>
      <c r="Z24" s="93"/>
      <c r="AA24" s="93"/>
      <c r="AB24" s="93"/>
      <c r="AC24" s="93"/>
      <c r="AD24" s="93"/>
    </row>
    <row r="25" spans="1:30" x14ac:dyDescent="0.25">
      <c r="A25" s="23"/>
      <c r="B25" s="102"/>
      <c r="C25" s="1"/>
      <c r="D25" s="102"/>
      <c r="E25" s="103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3"/>
      <c r="Z25" s="93"/>
      <c r="AA25" s="93"/>
      <c r="AB25" s="93"/>
      <c r="AC25" s="93"/>
      <c r="AD25" s="93"/>
    </row>
    <row r="26" spans="1:30" x14ac:dyDescent="0.25">
      <c r="A26" s="23"/>
      <c r="B26" s="102"/>
      <c r="C26" s="1"/>
      <c r="D26" s="102"/>
      <c r="E26" s="103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3"/>
      <c r="Z26" s="93"/>
      <c r="AA26" s="93"/>
      <c r="AB26" s="93"/>
      <c r="AC26" s="93"/>
      <c r="AD26" s="93"/>
    </row>
    <row r="27" spans="1:30" x14ac:dyDescent="0.25">
      <c r="A27" s="23"/>
      <c r="B27" s="102"/>
      <c r="C27" s="1"/>
      <c r="D27" s="102"/>
      <c r="E27" s="103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3"/>
      <c r="Z27" s="93"/>
      <c r="AA27" s="93"/>
      <c r="AB27" s="93"/>
      <c r="AC27" s="93"/>
      <c r="AD27" s="93"/>
    </row>
    <row r="28" spans="1:30" x14ac:dyDescent="0.25">
      <c r="A28" s="23"/>
      <c r="B28" s="102"/>
      <c r="C28" s="1"/>
      <c r="D28" s="102"/>
      <c r="E28" s="103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3"/>
      <c r="Z28" s="93"/>
      <c r="AA28" s="93"/>
      <c r="AB28" s="93"/>
      <c r="AC28" s="93"/>
      <c r="AD28" s="93"/>
    </row>
    <row r="29" spans="1:30" x14ac:dyDescent="0.25">
      <c r="A29" s="23"/>
      <c r="B29" s="102"/>
      <c r="C29" s="1"/>
      <c r="D29" s="102"/>
      <c r="E29" s="103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3"/>
      <c r="Z29" s="93"/>
      <c r="AA29" s="93"/>
      <c r="AB29" s="93"/>
      <c r="AC29" s="93"/>
      <c r="AD29" s="93"/>
    </row>
    <row r="30" spans="1:30" x14ac:dyDescent="0.25">
      <c r="A30" s="23"/>
      <c r="B30" s="102"/>
      <c r="C30" s="1"/>
      <c r="D30" s="102"/>
      <c r="E30" s="103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3"/>
      <c r="Z30" s="93"/>
      <c r="AA30" s="93"/>
      <c r="AB30" s="93"/>
      <c r="AC30" s="93"/>
      <c r="AD30" s="93"/>
    </row>
    <row r="31" spans="1:30" x14ac:dyDescent="0.25">
      <c r="A31" s="23"/>
      <c r="B31" s="102"/>
      <c r="C31" s="1"/>
      <c r="D31" s="102"/>
      <c r="E31" s="103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3"/>
      <c r="Z31" s="93"/>
      <c r="AA31" s="93"/>
      <c r="AB31" s="93"/>
      <c r="AC31" s="93"/>
      <c r="AD31" s="93"/>
    </row>
    <row r="32" spans="1:30" x14ac:dyDescent="0.25">
      <c r="A32" s="23"/>
      <c r="B32" s="102"/>
      <c r="C32" s="1"/>
      <c r="D32" s="102"/>
      <c r="E32" s="103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3"/>
      <c r="Z32" s="93"/>
      <c r="AA32" s="93"/>
      <c r="AB32" s="93"/>
      <c r="AC32" s="93"/>
      <c r="AD32" s="93"/>
    </row>
    <row r="33" spans="1:30" x14ac:dyDescent="0.25">
      <c r="A33" s="23"/>
      <c r="B33" s="102"/>
      <c r="C33" s="1"/>
      <c r="D33" s="102"/>
      <c r="E33" s="103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3"/>
      <c r="Z33" s="93"/>
      <c r="AA33" s="93"/>
      <c r="AB33" s="93"/>
      <c r="AC33" s="93"/>
      <c r="AD33" s="93"/>
    </row>
    <row r="34" spans="1:30" x14ac:dyDescent="0.25">
      <c r="A34" s="23"/>
      <c r="B34" s="102"/>
      <c r="C34" s="1"/>
      <c r="D34" s="102"/>
      <c r="E34" s="103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2019-02-16T00:18:16Z</dcterms:modified>
</cp:coreProperties>
</file>